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es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3">
    <font>
      <name val="Calibri"/>
      <family val="2"/>
      <color theme="1"/>
      <sz val="11"/>
      <scheme val="minor"/>
    </font>
    <font>
      <i val="1"/>
    </font>
    <font>
      <b val="1"/>
    </font>
  </fonts>
  <fills count="4">
    <fill>
      <patternFill/>
    </fill>
    <fill>
      <patternFill patternType="gray125"/>
    </fill>
    <fill>
      <patternFill patternType="solid">
        <fgColor rgb="00EDEDED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1" fillId="0" borderId="0" pivotButton="0" quotePrefix="0" xfId="0"/>
    <xf numFmtId="0" fontId="0" fillId="3" borderId="1" pivotButton="0" quotePrefix="0" xfId="0"/>
    <xf numFmtId="0" fontId="0" fillId="0" borderId="1" pivotButton="0" quotePrefix="0" xfId="0"/>
    <xf numFmtId="164" fontId="0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N57"/>
  <sheetViews>
    <sheetView workbookViewId="0">
      <selection activeCell="A1" sqref="A1"/>
    </sheetView>
  </sheetViews>
  <sheetFormatPr baseColWidth="8" defaultRowHeight="15"/>
  <cols>
    <col width="6" customWidth="1" min="1" max="1"/>
    <col width="4" customWidth="1" min="2" max="2"/>
    <col width="4" customWidth="1" min="3" max="3"/>
    <col width="6" customWidth="1" min="4" max="4"/>
    <col width="12" customWidth="1" min="5" max="5"/>
    <col width="28" customWidth="1" min="6" max="6"/>
    <col width="16" customWidth="1" min="7" max="7"/>
    <col width="12" customWidth="1" min="8" max="8"/>
  </cols>
  <sheetData>
    <row r="1">
      <c r="A1" s="1" t="inlineStr">
        <is>
          <t>For grader use only</t>
        </is>
      </c>
      <c r="B1" s="2" t="n"/>
      <c r="C1" s="2" t="n"/>
      <c r="D1" s="3" t="inlineStr">
        <is>
          <t>NOTE TO CANDIDATES:</t>
        </is>
      </c>
    </row>
    <row r="2">
      <c r="A2" s="2" t="n"/>
      <c r="B2" s="2" t="n"/>
      <c r="C2" s="2" t="n"/>
      <c r="D2" t="inlineStr">
        <is>
          <t>This tab is to be used for answering this question.</t>
        </is>
      </c>
      <c r="N2" s="4" t="inlineStr">
        <is>
          <t>Model solution: every Answer cell is a live formula; side work is labelled.</t>
        </is>
      </c>
    </row>
    <row r="3">
      <c r="D3" t="inlineStr">
        <is>
          <t>This tab will be graded.</t>
        </is>
      </c>
    </row>
    <row r="4">
      <c r="D4" t="inlineStr">
        <is>
          <t>Responses to this question in the written answer booklet will not be graded.</t>
        </is>
      </c>
    </row>
    <row r="5">
      <c r="D5" t="inlineStr">
        <is>
          <t>This question has parts (a), (b), (c), (d) and (e).</t>
        </is>
      </c>
    </row>
    <row r="6">
      <c r="D6" t="inlineStr">
        <is>
          <t>You may utilize the columns to the right or rows below the tables for your calculations.</t>
        </is>
      </c>
    </row>
    <row r="7">
      <c r="D7" t="inlineStr">
        <is>
          <t>Do not insert rows or columns into the tables.</t>
        </is>
      </c>
    </row>
    <row r="9">
      <c r="D9" s="3" t="inlineStr">
        <is>
          <t>Question 1 (12 points)</t>
        </is>
      </c>
    </row>
    <row r="10">
      <c r="E10" t="inlineStr">
        <is>
          <t>Candidate ID:</t>
        </is>
      </c>
      <c r="F10" s="5" t="inlineStr">
        <is>
          <t>MODEL SOLUTION</t>
        </is>
      </c>
    </row>
    <row r="12">
      <c r="D12" t="inlineStr">
        <is>
          <t>Table 1 (to the right) gives cumulative paid claims for 8 accident years of a commercial property line.</t>
        </is>
      </c>
      <c r="N12" s="3" t="inlineStr">
        <is>
          <t>Table 1</t>
        </is>
      </c>
    </row>
    <row r="13">
      <c r="D13" t="inlineStr">
        <is>
          <t>Table 2 gives the earned premium for each accident year and an expected loss ratio.</t>
        </is>
      </c>
      <c r="N13" t="inlineStr">
        <is>
          <t>Cumulative paid claims C(i,j) by accident year i and development year j</t>
        </is>
      </c>
      <c r="Y13" s="3" t="inlineStr">
        <is>
          <t>Work: development factors, projections, Mack</t>
        </is>
      </c>
      <c r="AE13" s="3" t="inlineStr">
        <is>
          <t>Projected cumulative claims</t>
        </is>
      </c>
    </row>
    <row r="14">
      <c r="D14" t="inlineStr">
        <is>
          <t>All amounts are in thousands. Assume no discounting and no tail development beyond development year 7.</t>
        </is>
      </c>
      <c r="N14" s="3" t="inlineStr">
        <is>
          <t>AY i</t>
        </is>
      </c>
      <c r="O14" s="3" t="n">
        <v>0</v>
      </c>
      <c r="P14" s="3" t="n">
        <v>1</v>
      </c>
      <c r="Q14" s="3" t="n">
        <v>2</v>
      </c>
      <c r="R14" s="3" t="n">
        <v>3</v>
      </c>
      <c r="S14" s="3" t="n">
        <v>4</v>
      </c>
      <c r="T14" s="3" t="n">
        <v>5</v>
      </c>
      <c r="U14" s="3" t="n">
        <v>6</v>
      </c>
      <c r="V14" s="3" t="n">
        <v>7</v>
      </c>
      <c r="Y14" s="3" t="inlineStr">
        <is>
          <t>j</t>
        </is>
      </c>
      <c r="Z14" s="3" t="inlineStr">
        <is>
          <t>S_j</t>
        </is>
      </c>
      <c r="AA14" s="3" t="inlineStr">
        <is>
          <t>T_j</t>
        </is>
      </c>
      <c r="AB14" s="3" t="inlineStr">
        <is>
          <t>f_j</t>
        </is>
      </c>
      <c r="AC14" s="3" t="inlineStr">
        <is>
          <t>sigma_j^2</t>
        </is>
      </c>
      <c r="AE14" s="3" t="n">
        <v>0</v>
      </c>
      <c r="AF14" s="3" t="n">
        <v>1</v>
      </c>
      <c r="AG14" s="3" t="n">
        <v>2</v>
      </c>
      <c r="AH14" s="3" t="n">
        <v>3</v>
      </c>
      <c r="AI14" s="3" t="n">
        <v>4</v>
      </c>
      <c r="AJ14" s="3" t="n">
        <v>5</v>
      </c>
      <c r="AK14" s="3" t="n">
        <v>6</v>
      </c>
      <c r="AL14" s="3" t="n">
        <v>7</v>
      </c>
      <c r="AN14" s="3" t="inlineStr">
        <is>
          <t>Reserve</t>
        </is>
      </c>
    </row>
    <row r="15">
      <c r="N15" t="n">
        <v>0</v>
      </c>
      <c r="O15" s="6" t="n">
        <v>3782</v>
      </c>
      <c r="P15" s="6" t="n">
        <v>6473</v>
      </c>
      <c r="Q15" s="6" t="n">
        <v>8478</v>
      </c>
      <c r="R15" s="6" t="n">
        <v>9820</v>
      </c>
      <c r="S15" s="6" t="n">
        <v>10624</v>
      </c>
      <c r="T15" s="6" t="n">
        <v>11201</v>
      </c>
      <c r="U15" s="6" t="n">
        <v>11512</v>
      </c>
      <c r="V15" s="6" t="n">
        <v>11737</v>
      </c>
      <c r="Y15" t="n">
        <v>0</v>
      </c>
      <c r="Z15">
        <f>SUM(O15:O21)</f>
        <v/>
      </c>
      <c r="AA15">
        <f>SUM(P15:P21)</f>
        <v/>
      </c>
      <c r="AB15">
        <f>AA15/Z15</f>
        <v/>
      </c>
      <c r="AC15">
        <f>SUMPRODUCT(O15:O21,(P15:P21/O15:O21-AB15)^2)/6</f>
        <v/>
      </c>
      <c r="AE15">
        <f>O15</f>
        <v/>
      </c>
      <c r="AF15">
        <f>P15</f>
        <v/>
      </c>
      <c r="AG15">
        <f>Q15</f>
        <v/>
      </c>
      <c r="AH15">
        <f>R15</f>
        <v/>
      </c>
      <c r="AI15">
        <f>S15</f>
        <v/>
      </c>
      <c r="AJ15">
        <f>T15</f>
        <v/>
      </c>
      <c r="AK15">
        <f>U15</f>
        <v/>
      </c>
      <c r="AL15">
        <f>V15</f>
        <v/>
      </c>
      <c r="AN15">
        <f>AL15-AL15</f>
        <v/>
      </c>
    </row>
    <row r="16">
      <c r="D16" s="3" t="inlineStr">
        <is>
          <t>(a)</t>
        </is>
      </c>
      <c r="E16" s="3" t="inlineStr">
        <is>
          <t>(2 points)</t>
        </is>
      </c>
      <c r="N16" t="n">
        <v>1</v>
      </c>
      <c r="O16" s="6" t="n">
        <v>4353</v>
      </c>
      <c r="P16" s="6" t="n">
        <v>7506</v>
      </c>
      <c r="Q16" s="6" t="n">
        <v>9452</v>
      </c>
      <c r="R16" s="6" t="n">
        <v>10840</v>
      </c>
      <c r="S16" s="6" t="n">
        <v>11754</v>
      </c>
      <c r="T16" s="6" t="n">
        <v>12436</v>
      </c>
      <c r="U16" s="6" t="n">
        <v>12829</v>
      </c>
      <c r="Y16" t="n">
        <v>1</v>
      </c>
      <c r="Z16">
        <f>SUM(P15:P20)</f>
        <v/>
      </c>
      <c r="AA16">
        <f>SUM(Q15:Q20)</f>
        <v/>
      </c>
      <c r="AB16">
        <f>AA16/Z16</f>
        <v/>
      </c>
      <c r="AC16">
        <f>SUMPRODUCT(P15:P20,(Q15:Q20/P15:P20-AB16)^2)/5</f>
        <v/>
      </c>
      <c r="AE16">
        <f>O16</f>
        <v/>
      </c>
      <c r="AF16">
        <f>P16</f>
        <v/>
      </c>
      <c r="AG16">
        <f>Q16</f>
        <v/>
      </c>
      <c r="AH16">
        <f>R16</f>
        <v/>
      </c>
      <c r="AI16">
        <f>S16</f>
        <v/>
      </c>
      <c r="AJ16">
        <f>T16</f>
        <v/>
      </c>
      <c r="AK16">
        <f>U16</f>
        <v/>
      </c>
      <c r="AL16">
        <f>AK16*AB21</f>
        <v/>
      </c>
      <c r="AN16">
        <f>AL16-AK16</f>
        <v/>
      </c>
    </row>
    <row r="17">
      <c r="E17" t="inlineStr">
        <is>
          <t>Calculate the chain-ladder development factors f_j for j = 0, ..., 6, using all available accident years for each factor.</t>
        </is>
      </c>
      <c r="N17" t="n">
        <v>2</v>
      </c>
      <c r="O17" s="6" t="n">
        <v>4063</v>
      </c>
      <c r="P17" s="6" t="n">
        <v>7211</v>
      </c>
      <c r="Q17" s="6" t="n">
        <v>9352</v>
      </c>
      <c r="R17" s="6" t="n">
        <v>10995</v>
      </c>
      <c r="S17" s="6" t="n">
        <v>11864</v>
      </c>
      <c r="T17" s="6" t="n">
        <v>12509</v>
      </c>
      <c r="Y17" t="n">
        <v>2</v>
      </c>
      <c r="Z17">
        <f>SUM(Q15:Q19)</f>
        <v/>
      </c>
      <c r="AA17">
        <f>SUM(R15:R19)</f>
        <v/>
      </c>
      <c r="AB17">
        <f>AA17/Z17</f>
        <v/>
      </c>
      <c r="AC17">
        <f>SUMPRODUCT(Q15:Q19,(R15:R19/Q15:Q19-AB17)^2)/4</f>
        <v/>
      </c>
      <c r="AE17">
        <f>O17</f>
        <v/>
      </c>
      <c r="AF17">
        <f>P17</f>
        <v/>
      </c>
      <c r="AG17">
        <f>Q17</f>
        <v/>
      </c>
      <c r="AH17">
        <f>R17</f>
        <v/>
      </c>
      <c r="AI17">
        <f>S17</f>
        <v/>
      </c>
      <c r="AJ17">
        <f>T17</f>
        <v/>
      </c>
      <c r="AK17">
        <f>AJ17*AB20</f>
        <v/>
      </c>
      <c r="AL17">
        <f>AK17*AB21</f>
        <v/>
      </c>
      <c r="AN17">
        <f>AL17-AJ17</f>
        <v/>
      </c>
    </row>
    <row r="18">
      <c r="E18" t="inlineStr">
        <is>
          <t>You should find that f_0 is 1.760 to the nearest 0.001.</t>
        </is>
      </c>
      <c r="N18" t="n">
        <v>3</v>
      </c>
      <c r="O18" s="6" t="n">
        <v>4381</v>
      </c>
      <c r="P18" s="6" t="n">
        <v>7909</v>
      </c>
      <c r="Q18" s="6" t="n">
        <v>10205</v>
      </c>
      <c r="R18" s="6" t="n">
        <v>11782</v>
      </c>
      <c r="S18" s="6" t="n">
        <v>12770</v>
      </c>
      <c r="Y18" t="n">
        <v>3</v>
      </c>
      <c r="Z18">
        <f>SUM(R15:R18)</f>
        <v/>
      </c>
      <c r="AA18">
        <f>SUM(S15:S18)</f>
        <v/>
      </c>
      <c r="AB18">
        <f>AA18/Z18</f>
        <v/>
      </c>
      <c r="AC18">
        <f>SUMPRODUCT(R15:R18,(S15:S18/R15:R18-AB18)^2)/3</f>
        <v/>
      </c>
      <c r="AE18">
        <f>O18</f>
        <v/>
      </c>
      <c r="AF18">
        <f>P18</f>
        <v/>
      </c>
      <c r="AG18">
        <f>Q18</f>
        <v/>
      </c>
      <c r="AH18">
        <f>R18</f>
        <v/>
      </c>
      <c r="AI18">
        <f>S18</f>
        <v/>
      </c>
      <c r="AJ18">
        <f>AI18*AB19</f>
        <v/>
      </c>
      <c r="AK18">
        <f>AJ18*AB20</f>
        <v/>
      </c>
      <c r="AL18">
        <f>AK18*AB21</f>
        <v/>
      </c>
      <c r="AN18">
        <f>AL18-AI18</f>
        <v/>
      </c>
    </row>
    <row r="19">
      <c r="E19" s="3" t="inlineStr">
        <is>
          <t>Answer:</t>
        </is>
      </c>
      <c r="F19" t="inlineStr">
        <is>
          <t>f_0</t>
        </is>
      </c>
      <c r="G19" s="7">
        <f>AB15</f>
        <v/>
      </c>
      <c r="N19" t="n">
        <v>4</v>
      </c>
      <c r="O19" s="6" t="n">
        <v>4858</v>
      </c>
      <c r="P19" s="6" t="n">
        <v>8686</v>
      </c>
      <c r="Q19" s="6" t="n">
        <v>10957</v>
      </c>
      <c r="R19" s="6" t="n">
        <v>12687</v>
      </c>
      <c r="Y19" t="n">
        <v>4</v>
      </c>
      <c r="Z19">
        <f>SUM(S15:S17)</f>
        <v/>
      </c>
      <c r="AA19">
        <f>SUM(T15:T17)</f>
        <v/>
      </c>
      <c r="AB19">
        <f>AA19/Z19</f>
        <v/>
      </c>
      <c r="AC19">
        <f>SUMPRODUCT(S15:S17,(T15:T17/S15:S17-AB19)^2)/2</f>
        <v/>
      </c>
      <c r="AE19">
        <f>O19</f>
        <v/>
      </c>
      <c r="AF19">
        <f>P19</f>
        <v/>
      </c>
      <c r="AG19">
        <f>Q19</f>
        <v/>
      </c>
      <c r="AH19">
        <f>R19</f>
        <v/>
      </c>
      <c r="AI19">
        <f>AH19*AB18</f>
        <v/>
      </c>
      <c r="AJ19">
        <f>AI19*AB19</f>
        <v/>
      </c>
      <c r="AK19">
        <f>AJ19*AB20</f>
        <v/>
      </c>
      <c r="AL19">
        <f>AK19*AB21</f>
        <v/>
      </c>
      <c r="AN19">
        <f>AL19-AH19</f>
        <v/>
      </c>
    </row>
    <row r="20">
      <c r="F20" t="inlineStr">
        <is>
          <t>f_1</t>
        </is>
      </c>
      <c r="G20" s="7">
        <f>AB16</f>
        <v/>
      </c>
      <c r="N20" t="n">
        <v>5</v>
      </c>
      <c r="O20" s="6" t="n">
        <v>4614</v>
      </c>
      <c r="P20" s="6" t="n">
        <v>8308</v>
      </c>
      <c r="Q20" s="6" t="n">
        <v>10416</v>
      </c>
      <c r="Y20" t="n">
        <v>5</v>
      </c>
      <c r="Z20">
        <f>SUM(T15:T16)</f>
        <v/>
      </c>
      <c r="AA20">
        <f>SUM(U15:U16)</f>
        <v/>
      </c>
      <c r="AB20">
        <f>AA20/Z20</f>
        <v/>
      </c>
      <c r="AC20">
        <f>SUMPRODUCT(T15:T16,(U15:U16/T15:T16-AB20)^2)/1</f>
        <v/>
      </c>
      <c r="AE20">
        <f>O20</f>
        <v/>
      </c>
      <c r="AF20">
        <f>P20</f>
        <v/>
      </c>
      <c r="AG20">
        <f>Q20</f>
        <v/>
      </c>
      <c r="AH20">
        <f>AG20*AB17</f>
        <v/>
      </c>
      <c r="AI20">
        <f>AH20*AB18</f>
        <v/>
      </c>
      <c r="AJ20">
        <f>AI20*AB19</f>
        <v/>
      </c>
      <c r="AK20">
        <f>AJ20*AB20</f>
        <v/>
      </c>
      <c r="AL20">
        <f>AK20*AB21</f>
        <v/>
      </c>
      <c r="AN20">
        <f>AL20-AG20</f>
        <v/>
      </c>
    </row>
    <row r="21">
      <c r="F21" t="inlineStr">
        <is>
          <t>f_2</t>
        </is>
      </c>
      <c r="G21" s="7">
        <f>AB17</f>
        <v/>
      </c>
      <c r="N21" t="n">
        <v>6</v>
      </c>
      <c r="O21" s="6" t="n">
        <v>5082</v>
      </c>
      <c r="P21" s="6" t="n">
        <v>8697</v>
      </c>
      <c r="Y21" t="n">
        <v>6</v>
      </c>
      <c r="Z21">
        <f>SUM(U15:U15)</f>
        <v/>
      </c>
      <c r="AA21">
        <f>SUM(V15:V15)</f>
        <v/>
      </c>
      <c r="AB21">
        <f>AA21/Z21</f>
        <v/>
      </c>
      <c r="AC21">
        <f>MIN(AC20^2/AC19,MIN(AC19,AC20))</f>
        <v/>
      </c>
      <c r="AE21">
        <f>O21</f>
        <v/>
      </c>
      <c r="AF21">
        <f>P21</f>
        <v/>
      </c>
      <c r="AG21">
        <f>AF21*AB16</f>
        <v/>
      </c>
      <c r="AH21">
        <f>AG21*AB17</f>
        <v/>
      </c>
      <c r="AI21">
        <f>AH21*AB18</f>
        <v/>
      </c>
      <c r="AJ21">
        <f>AI21*AB19</f>
        <v/>
      </c>
      <c r="AK21">
        <f>AJ21*AB20</f>
        <v/>
      </c>
      <c r="AL21">
        <f>AK21*AB21</f>
        <v/>
      </c>
      <c r="AN21">
        <f>AL21-AF21</f>
        <v/>
      </c>
    </row>
    <row r="22">
      <c r="F22" t="inlineStr">
        <is>
          <t>f_3</t>
        </is>
      </c>
      <c r="G22" s="7">
        <f>AB18</f>
        <v/>
      </c>
      <c r="N22" t="n">
        <v>7</v>
      </c>
      <c r="O22" s="6" t="n">
        <v>5748</v>
      </c>
      <c r="AE22">
        <f>O22</f>
        <v/>
      </c>
      <c r="AF22">
        <f>AE22*AB15</f>
        <v/>
      </c>
      <c r="AG22">
        <f>AF22*AB16</f>
        <v/>
      </c>
      <c r="AH22">
        <f>AG22*AB17</f>
        <v/>
      </c>
      <c r="AI22">
        <f>AH22*AB18</f>
        <v/>
      </c>
      <c r="AJ22">
        <f>AI22*AB19</f>
        <v/>
      </c>
      <c r="AK22">
        <f>AJ22*AB20</f>
        <v/>
      </c>
      <c r="AL22">
        <f>AK22*AB21</f>
        <v/>
      </c>
      <c r="AN22">
        <f>AL22-AE22</f>
        <v/>
      </c>
    </row>
    <row r="23">
      <c r="F23" t="inlineStr">
        <is>
          <t>f_4</t>
        </is>
      </c>
      <c r="G23" s="7">
        <f>AB19</f>
        <v/>
      </c>
    </row>
    <row r="24">
      <c r="F24" t="inlineStr">
        <is>
          <t>f_5</t>
        </is>
      </c>
      <c r="G24" s="7">
        <f>AB20</f>
        <v/>
      </c>
      <c r="N24" s="3" t="inlineStr">
        <is>
          <t>Table 2</t>
        </is>
      </c>
    </row>
    <row r="25">
      <c r="F25" t="inlineStr">
        <is>
          <t>f_6</t>
        </is>
      </c>
      <c r="G25" s="7">
        <f>AB21</f>
        <v/>
      </c>
      <c r="N25" t="inlineStr">
        <is>
          <t>Earned premium by accident year</t>
        </is>
      </c>
      <c r="Y25" s="3" t="inlineStr">
        <is>
          <t>msep of the latest AY reserve</t>
        </is>
      </c>
      <c r="AC25">
        <f>AL22^2*(AC15/AB15^2*(1/AE22+1/Z15)+AC16/AB16^2*(1/AF22+1/Z16)+AC17/AB17^2*(1/AG22+1/Z17)+AC18/AB18^2*(1/AH22+1/Z18)+AC19/AB19^2*(1/AI22+1/Z19)+AC20/AB20^2*(1/AJ22+1/Z20)+AC21/AB21^2*(1/AK22+1/Z21))</f>
        <v/>
      </c>
    </row>
    <row r="26">
      <c r="N26" s="3" t="inlineStr">
        <is>
          <t>AY i</t>
        </is>
      </c>
      <c r="O26" s="3" t="inlineStr">
        <is>
          <t>Premium</t>
        </is>
      </c>
    </row>
    <row r="27">
      <c r="D27" s="3" t="inlineStr">
        <is>
          <t>(b)</t>
        </is>
      </c>
      <c r="E27" s="3" t="inlineStr">
        <is>
          <t>(3 points)</t>
        </is>
      </c>
      <c r="N27" t="n">
        <v>0</v>
      </c>
      <c r="O27" s="6" t="n">
        <v>15200</v>
      </c>
    </row>
    <row r="28">
      <c r="E28" t="inlineStr">
        <is>
          <t>Estimate the outstanding claims for each accident year i = 1, ..., 7 using the chain-ladder method, and the total.</t>
        </is>
      </c>
      <c r="N28" t="n">
        <v>1</v>
      </c>
      <c r="O28" s="6" t="n">
        <v>16400</v>
      </c>
    </row>
    <row r="29">
      <c r="E29" t="inlineStr">
        <is>
          <t>Assume claims are fully developed by the end of development year 7. You should find that the total is 27,800 to the nearest 100.</t>
        </is>
      </c>
      <c r="N29" t="n">
        <v>2</v>
      </c>
      <c r="O29" s="6" t="n">
        <v>16300</v>
      </c>
    </row>
    <row r="30">
      <c r="E30" s="3" t="inlineStr">
        <is>
          <t>Answer:</t>
        </is>
      </c>
      <c r="F30" t="inlineStr">
        <is>
          <t>Reserve, AY 1</t>
        </is>
      </c>
      <c r="G30" s="7">
        <f>AN16</f>
        <v/>
      </c>
      <c r="N30" t="n">
        <v>3</v>
      </c>
      <c r="O30" s="6" t="n">
        <v>18100</v>
      </c>
    </row>
    <row r="31">
      <c r="F31" t="inlineStr">
        <is>
          <t>Reserve, AY 2</t>
        </is>
      </c>
      <c r="G31" s="7">
        <f>AN17</f>
        <v/>
      </c>
      <c r="N31" t="n">
        <v>4</v>
      </c>
      <c r="O31" s="6" t="n">
        <v>18500</v>
      </c>
    </row>
    <row r="32">
      <c r="F32" t="inlineStr">
        <is>
          <t>Reserve, AY 3</t>
        </is>
      </c>
      <c r="G32" s="7">
        <f>AN18</f>
        <v/>
      </c>
      <c r="N32" t="n">
        <v>5</v>
      </c>
      <c r="O32" s="6" t="n">
        <v>18500</v>
      </c>
    </row>
    <row r="33">
      <c r="F33" t="inlineStr">
        <is>
          <t>Reserve, AY 4</t>
        </is>
      </c>
      <c r="G33" s="7">
        <f>AN19</f>
        <v/>
      </c>
      <c r="N33" t="n">
        <v>6</v>
      </c>
      <c r="O33" s="6" t="n">
        <v>19600</v>
      </c>
    </row>
    <row r="34">
      <c r="F34" t="inlineStr">
        <is>
          <t>Reserve, AY 5</t>
        </is>
      </c>
      <c r="G34" s="7">
        <f>AN20</f>
        <v/>
      </c>
      <c r="N34" t="n">
        <v>7</v>
      </c>
      <c r="O34" s="6" t="n">
        <v>21000</v>
      </c>
    </row>
    <row r="35">
      <c r="F35" t="inlineStr">
        <is>
          <t>Reserve, AY 6</t>
        </is>
      </c>
      <c r="G35" s="7">
        <f>AN21</f>
        <v/>
      </c>
    </row>
    <row r="36">
      <c r="F36" t="inlineStr">
        <is>
          <t>Reserve, AY 7</t>
        </is>
      </c>
      <c r="G36" s="7">
        <f>AN22</f>
        <v/>
      </c>
      <c r="N36" t="inlineStr">
        <is>
          <t>Expected loss ratio for the Bornhuetter-Ferguson method:</t>
        </is>
      </c>
      <c r="T36" s="6" t="n">
        <v>0.78</v>
      </c>
    </row>
    <row r="37">
      <c r="F37" t="inlineStr">
        <is>
          <t>Total reserve</t>
        </is>
      </c>
      <c r="G37" s="7">
        <f>SUM(AN16:AN22)</f>
        <v/>
      </c>
    </row>
    <row r="39">
      <c r="D39" s="3" t="inlineStr">
        <is>
          <t>(c)</t>
        </is>
      </c>
      <c r="E39" s="3" t="inlineStr">
        <is>
          <t>(2 points)</t>
        </is>
      </c>
    </row>
    <row r="40">
      <c r="E40" t="inlineStr">
        <is>
          <t>Calculate Mack's estimates of the variance parameters sigma_j^2 for j = 0, ..., 5, and estimate sigma_6^2 using Mack's extrapolation</t>
        </is>
      </c>
    </row>
    <row r="41">
      <c r="E41" t="inlineStr">
        <is>
          <t>sigma_6^2 = min( sigma_5^4 / sigma_4^2 , min( sigma_4^2 , sigma_5^2 ) ).</t>
        </is>
      </c>
    </row>
    <row r="42">
      <c r="E42" s="3" t="inlineStr">
        <is>
          <t>Answer:</t>
        </is>
      </c>
      <c r="F42" t="inlineStr">
        <is>
          <t>sigma_0^2</t>
        </is>
      </c>
      <c r="G42" s="7">
        <f>AC15</f>
        <v/>
      </c>
    </row>
    <row r="43">
      <c r="F43" t="inlineStr">
        <is>
          <t>sigma_1^2</t>
        </is>
      </c>
      <c r="G43" s="7">
        <f>AC16</f>
        <v/>
      </c>
    </row>
    <row r="44">
      <c r="F44" t="inlineStr">
        <is>
          <t>sigma_2^2</t>
        </is>
      </c>
      <c r="G44" s="7">
        <f>AC17</f>
        <v/>
      </c>
    </row>
    <row r="45">
      <c r="F45" t="inlineStr">
        <is>
          <t>sigma_3^2</t>
        </is>
      </c>
      <c r="G45" s="7">
        <f>AC18</f>
        <v/>
      </c>
    </row>
    <row r="46">
      <c r="F46" t="inlineStr">
        <is>
          <t>sigma_4^2</t>
        </is>
      </c>
      <c r="G46" s="7">
        <f>AC19</f>
        <v/>
      </c>
    </row>
    <row r="47">
      <c r="F47" t="inlineStr">
        <is>
          <t>sigma_5^2</t>
        </is>
      </c>
      <c r="G47" s="7">
        <f>AC20</f>
        <v/>
      </c>
    </row>
    <row r="48">
      <c r="F48" t="inlineStr">
        <is>
          <t>sigma_6^2</t>
        </is>
      </c>
      <c r="G48" s="7">
        <f>AC21</f>
        <v/>
      </c>
    </row>
    <row r="50">
      <c r="D50" s="3" t="inlineStr">
        <is>
          <t>(d)</t>
        </is>
      </c>
      <c r="E50" s="3" t="inlineStr">
        <is>
          <t>(3 points)</t>
        </is>
      </c>
    </row>
    <row r="51">
      <c r="E51" t="inlineStr">
        <is>
          <t>Calculate the standard error of the chain-ladder reserve estimate for accident year 7 using Mack's formula, and express it as a percentage of that reserve.</t>
        </is>
      </c>
    </row>
    <row r="52">
      <c r="E52" s="3" t="inlineStr">
        <is>
          <t>Answer:</t>
        </is>
      </c>
      <c r="F52" t="inlineStr">
        <is>
          <t>Standard error, AY 7</t>
        </is>
      </c>
      <c r="G52" s="7">
        <f>SQRT(AC25)</f>
        <v/>
      </c>
    </row>
    <row r="53">
      <c r="F53" t="inlineStr">
        <is>
          <t>As % of the AY 7 reserve</t>
        </is>
      </c>
      <c r="G53" s="7">
        <f>100*SQRT(AC25)/AN22</f>
        <v/>
      </c>
    </row>
    <row r="55">
      <c r="D55" s="3" t="inlineStr">
        <is>
          <t>(e)</t>
        </is>
      </c>
      <c r="E55" s="3" t="inlineStr">
        <is>
          <t>(2 points)</t>
        </is>
      </c>
    </row>
    <row r="56">
      <c r="E56" t="inlineStr">
        <is>
          <t>Using the expected loss ratio in Table 2 and the chain-ladder development pattern, estimate the outstanding claims for accident year 7 by the Bornhuetter-Ferguson method.</t>
        </is>
      </c>
    </row>
    <row r="57">
      <c r="E57" s="3" t="inlineStr">
        <is>
          <t>Answer:</t>
        </is>
      </c>
      <c r="F57" t="inlineStr">
        <is>
          <t>BF reserve, AY 7</t>
        </is>
      </c>
      <c r="G57" s="7">
        <f>T36*O34*(1-1/PRODUCT(AB15:AB21))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2026-08-25T00:26:17Z</dcterms:created>
  <dcterms:modified xmlns:dcterms="http://purl.org/dc/terms/" xmlns:xsi="http://www.w3.org/2001/XMLSchema-instance" xsi:type="dcterms:W3CDTF">2026-08-25T00:26:17Z</dcterms:modified>
</cp:coreProperties>
</file>